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Google Drive\Self-Employment\All About Money\Material for Online Area\"/>
    </mc:Choice>
  </mc:AlternateContent>
  <bookViews>
    <workbookView xWindow="-110" yWindow="-110" windowWidth="23260" windowHeight="12580"/>
  </bookViews>
  <sheets>
    <sheet name="Instructions" sheetId="2" r:id="rId1"/>
    <sheet name="Summary of Debt" sheetId="1" r:id="rId2"/>
  </sheets>
  <definedNames>
    <definedName name="_xlnm.Print_Area" localSheetId="1">'Summary of Debt'!$A$1:$J$63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8" i="1" l="1"/>
  <c r="I58" i="1"/>
  <c r="J56" i="1"/>
  <c r="I56" i="1"/>
  <c r="J32" i="1"/>
  <c r="I32" i="1"/>
  <c r="E58" i="1"/>
  <c r="E56" i="1"/>
  <c r="E32" i="1"/>
  <c r="E40" i="1" l="1"/>
  <c r="D40" i="1"/>
  <c r="I39" i="1"/>
  <c r="J39" i="1" s="1"/>
  <c r="G39" i="1"/>
  <c r="I38" i="1"/>
  <c r="J38" i="1" s="1"/>
  <c r="G38" i="1"/>
  <c r="I37" i="1"/>
  <c r="J37" i="1" s="1"/>
  <c r="G37" i="1"/>
  <c r="F37" i="1"/>
  <c r="F40" i="1" s="1"/>
  <c r="F44" i="1"/>
  <c r="F47" i="1" s="1"/>
  <c r="G44" i="1"/>
  <c r="I44" i="1"/>
  <c r="J44" i="1" s="1"/>
  <c r="G45" i="1"/>
  <c r="I45" i="1"/>
  <c r="J45" i="1" s="1"/>
  <c r="G46" i="1"/>
  <c r="I46" i="1"/>
  <c r="J46" i="1" s="1"/>
  <c r="D47" i="1"/>
  <c r="E47" i="1"/>
  <c r="I7" i="1"/>
  <c r="J7" i="1" s="1"/>
  <c r="I8" i="1"/>
  <c r="J8" i="1" s="1"/>
  <c r="I9" i="1"/>
  <c r="J9" i="1" s="1"/>
  <c r="I10" i="1"/>
  <c r="J10" i="1" s="1"/>
  <c r="I11" i="1"/>
  <c r="J11" i="1" s="1"/>
  <c r="I12" i="1"/>
  <c r="J12" i="1" s="1"/>
  <c r="I13" i="1"/>
  <c r="J13" i="1" s="1"/>
  <c r="I14" i="1"/>
  <c r="J14" i="1" s="1"/>
  <c r="I15" i="1"/>
  <c r="J15" i="1" s="1"/>
  <c r="I21" i="1"/>
  <c r="J21" i="1" s="1"/>
  <c r="I22" i="1"/>
  <c r="J22" i="1" s="1"/>
  <c r="I28" i="1"/>
  <c r="J28" i="1" s="1"/>
  <c r="I29" i="1"/>
  <c r="J29" i="1" s="1"/>
  <c r="F28" i="1"/>
  <c r="F29" i="1"/>
  <c r="F52" i="1"/>
  <c r="F53" i="1"/>
  <c r="I52" i="1"/>
  <c r="J52" i="1" s="1"/>
  <c r="I53" i="1"/>
  <c r="J53" i="1" s="1"/>
  <c r="I51" i="1"/>
  <c r="E54" i="1"/>
  <c r="D54" i="1"/>
  <c r="G53" i="1"/>
  <c r="G52" i="1"/>
  <c r="G51" i="1"/>
  <c r="F51" i="1"/>
  <c r="E30" i="1"/>
  <c r="D30" i="1"/>
  <c r="G29" i="1"/>
  <c r="G28" i="1"/>
  <c r="I27" i="1"/>
  <c r="G27" i="1"/>
  <c r="F27" i="1"/>
  <c r="D23" i="1"/>
  <c r="E23" i="1"/>
  <c r="G22" i="1"/>
  <c r="G21" i="1"/>
  <c r="I20" i="1"/>
  <c r="G20" i="1"/>
  <c r="F20" i="1"/>
  <c r="F23" i="1" s="1"/>
  <c r="I6" i="1"/>
  <c r="J6" i="1" s="1"/>
  <c r="G15" i="1"/>
  <c r="E16" i="1"/>
  <c r="D16" i="1"/>
  <c r="F11" i="1"/>
  <c r="G11" i="1"/>
  <c r="F12" i="1"/>
  <c r="G12" i="1"/>
  <c r="F13" i="1"/>
  <c r="G13" i="1"/>
  <c r="F14" i="1"/>
  <c r="G14" i="1"/>
  <c r="F15" i="1"/>
  <c r="F10" i="1"/>
  <c r="F7" i="1"/>
  <c r="G7" i="1"/>
  <c r="F8" i="1"/>
  <c r="G8" i="1"/>
  <c r="F9" i="1"/>
  <c r="G9" i="1"/>
  <c r="G10" i="1"/>
  <c r="G47" i="1" l="1"/>
  <c r="G16" i="1"/>
  <c r="H16" i="1"/>
  <c r="I23" i="1"/>
  <c r="I47" i="1"/>
  <c r="I30" i="1"/>
  <c r="J47" i="1"/>
  <c r="G40" i="1"/>
  <c r="J40" i="1"/>
  <c r="I40" i="1"/>
  <c r="J16" i="1"/>
  <c r="F30" i="1"/>
  <c r="F54" i="1"/>
  <c r="I54" i="1"/>
  <c r="I16" i="1"/>
  <c r="G54" i="1"/>
  <c r="J51" i="1"/>
  <c r="J54" i="1" s="1"/>
  <c r="G30" i="1"/>
  <c r="J27" i="1"/>
  <c r="J30" i="1" s="1"/>
  <c r="G23" i="1"/>
  <c r="J20" i="1"/>
  <c r="J23" i="1" s="1"/>
  <c r="G6" i="1"/>
  <c r="F6" i="1"/>
  <c r="F16" i="1" s="1"/>
</calcChain>
</file>

<file path=xl/sharedStrings.xml><?xml version="1.0" encoding="utf-8"?>
<sst xmlns="http://schemas.openxmlformats.org/spreadsheetml/2006/main" count="121" uniqueCount="72">
  <si>
    <t>www.allabout.money</t>
  </si>
  <si>
    <t>Debt Analysis and Elimination Tool</t>
  </si>
  <si>
    <t>#</t>
  </si>
  <si>
    <t>Creditor</t>
  </si>
  <si>
    <t>Type of Card</t>
  </si>
  <si>
    <t>Current Balance</t>
  </si>
  <si>
    <t>Credit Utilization</t>
  </si>
  <si>
    <t>Maximum Available Credit</t>
  </si>
  <si>
    <t>Remaining Available Credit</t>
  </si>
  <si>
    <t>Bank of America</t>
  </si>
  <si>
    <t>VISA</t>
  </si>
  <si>
    <t>Do's</t>
  </si>
  <si>
    <t>Credit Cards and Store Cards</t>
  </si>
  <si>
    <t>Interest Rate</t>
  </si>
  <si>
    <t>Total</t>
  </si>
  <si>
    <t>Car Loans</t>
  </si>
  <si>
    <t>Car</t>
  </si>
  <si>
    <t>Initial Loan Amount</t>
  </si>
  <si>
    <t>Current Loan Amount</t>
  </si>
  <si>
    <t>Impact of Debt on Credit Scores</t>
  </si>
  <si>
    <t>Debt Reduction Strategies</t>
  </si>
  <si>
    <t>Metro Credit Union</t>
  </si>
  <si>
    <t>Monthly Interest</t>
  </si>
  <si>
    <t>Approximate Annual Interest*</t>
  </si>
  <si>
    <t>* may be more or less depending on your payments</t>
  </si>
  <si>
    <t>Amount Paid Off</t>
  </si>
  <si>
    <t>HELOC</t>
  </si>
  <si>
    <t>Personal Loans</t>
  </si>
  <si>
    <t>Eastern Bank</t>
  </si>
  <si>
    <t>Loans from Family and Friends</t>
  </si>
  <si>
    <t>Mum&amp;Dad</t>
  </si>
  <si>
    <t>Mortgage, Home Equity Line of Credit (HELOC), Second Mortgage, etc.</t>
  </si>
  <si>
    <t>Santander Bank</t>
  </si>
  <si>
    <t>Purpose</t>
  </si>
  <si>
    <t>car repair</t>
  </si>
  <si>
    <t>home improvements</t>
  </si>
  <si>
    <t>Mortgage</t>
  </si>
  <si>
    <t>Better than credit cards but still nothing good.  Try to eliminate right after credit cards.</t>
  </si>
  <si>
    <t>Color the Debt you want to pay off first</t>
  </si>
  <si>
    <t>Do not change grey cells (calculations)</t>
  </si>
  <si>
    <t>Student Loans</t>
  </si>
  <si>
    <t>Federal</t>
  </si>
  <si>
    <t>Private</t>
  </si>
  <si>
    <t>Used for</t>
  </si>
  <si>
    <t>undergraduate</t>
  </si>
  <si>
    <t>graduate</t>
  </si>
  <si>
    <t>Consider refinancing options. Pay off soon.</t>
  </si>
  <si>
    <t>Eliminate at all cost and then pay off in full every month. It is impossible to get ahead if you are dragged down by high interest debt. Do not incurr new debt and consider refinancing options for highest interest debt. Then pay off remaining highest interest debt.</t>
  </si>
  <si>
    <t>Make minimum payments only as it is not sufficient at all to get out of debt.</t>
  </si>
  <si>
    <t>High credit utilization rates lower your credit score.  Try to have credit utilization rates of less than 30% on each credit card.  People with top credit scores have less than 10% utilization.</t>
  </si>
  <si>
    <t>The first lines are examples - overwrite them</t>
  </si>
  <si>
    <t>Toyota Camry</t>
  </si>
  <si>
    <t>© allabout.Money</t>
  </si>
  <si>
    <t>Learn to budget and live within your means (this will free up money to apply towards paying off debt - and later on for investing)</t>
  </si>
  <si>
    <t>Establish a basic emergency fund (prevents expensive financing options such as payday loans). An emergency fund means to have cash in a high yield savings account or money market fund, not to have available credit on your credit card (as the credit card industry tries to make us believe). Credit card companies can reduce your line of credit at any given time. Having cash allows for more flexibility.</t>
  </si>
  <si>
    <r>
      <t xml:space="preserve">Incurr any additional debt.  Lock up your credit cards if necessary.  </t>
    </r>
    <r>
      <rPr>
        <b/>
        <u/>
        <sz val="11"/>
        <color theme="1"/>
        <rFont val="Calibri"/>
        <family val="2"/>
        <scheme val="minor"/>
      </rPr>
      <t>Getting out of debt starts with a commitment to change and not adding any new debt</t>
    </r>
    <r>
      <rPr>
        <sz val="11"/>
        <color theme="1"/>
        <rFont val="Calibri"/>
        <family val="2"/>
        <scheme val="minor"/>
      </rPr>
      <t>.</t>
    </r>
  </si>
  <si>
    <t>Don'ts</t>
  </si>
  <si>
    <t xml:space="preserve">https://www.ftc.gov/news-events/news/press-releases/2022/05/ftc-shuts-down-credit-repair-pyramid-scheme-financial-education-services-which-bilked-more-213 </t>
  </si>
  <si>
    <t xml:space="preserve">https://www.ftc.gov/news-events/topics/consumer-finance/debt-relief-credit-repair-scams </t>
  </si>
  <si>
    <t>Entrust debt consolidation companies without properly vetting them (Better Business Bureau, Reviews, etc). Many of these companies are hiding fees and terms in their fine print. Some are outright fraudulent. Please review the links to FTC cases below.</t>
  </si>
  <si>
    <r>
      <t xml:space="preserve">Different strategies exist. The mathematically correct one is to start paying down your highest interest credit card first and then move on to one with the next highest interest rate. This is known as the </t>
    </r>
    <r>
      <rPr>
        <b/>
        <u/>
        <sz val="11"/>
        <color theme="1"/>
        <rFont val="Calibri"/>
        <family val="2"/>
        <scheme val="minor"/>
      </rPr>
      <t>debt avalanche method</t>
    </r>
    <r>
      <rPr>
        <sz val="11"/>
        <color theme="1"/>
        <rFont val="Calibri"/>
        <family val="2"/>
        <scheme val="minor"/>
      </rPr>
      <t xml:space="preserve">.  </t>
    </r>
  </si>
  <si>
    <r>
      <t xml:space="preserve">Most people however find it a lot easier and more motivating to pay off the credit card with the lowest balance first (which may be different than the card with the highest interest).  This is known as the </t>
    </r>
    <r>
      <rPr>
        <b/>
        <u/>
        <sz val="11"/>
        <color theme="1"/>
        <rFont val="Calibri"/>
        <family val="2"/>
        <scheme val="minor"/>
      </rPr>
      <t>debt snowballing method</t>
    </r>
    <r>
      <rPr>
        <sz val="11"/>
        <color theme="1"/>
        <rFont val="Calibri"/>
        <family val="2"/>
        <scheme val="minor"/>
      </rPr>
      <t xml:space="preserve">. As it is important to stay motivated and to experience successes, we recommend this method. It is better than not following through on the other method.  Both methods have in common that you will incurr less interest payments over time as you pay off more and more debt. Assuming a stable income, this will allow you to apply increasing amounts of money to your debt payments - which will accelerate reaching your goal of getting out of debt. </t>
    </r>
  </si>
  <si>
    <t>If you have a reasonable credit score (650+) you can consider shopping for a special offer credit card that allows you to transfer your debt from your highest interest credit card and pay 0% interest for one year. This of course only works if you don't use your newly available credit to get further into debt and use the year to pay off the balance. An alternative to this option is to refinance via peer to peer lending websites (better interest) or fintech companies (better interest).</t>
  </si>
  <si>
    <t>Driving a modest and reliable consumer car (even if you can afford more) will greatly improve your finances. You ideally own your car outright and drive it for 10+ years. In its last years, consider reducing car insurance coverage and self insure for theft and collision.</t>
  </si>
  <si>
    <t>Total "bad" Debt</t>
  </si>
  <si>
    <t>Total "good" Debt</t>
  </si>
  <si>
    <t>Total Debt</t>
  </si>
  <si>
    <t>Put it in writing, pay some interest as you would with other creditors, and pay off asap. We have this in the bad debt section as it often destroys relationships if not dealt with carefully.</t>
  </si>
  <si>
    <t>Tally up all of your debt and then find strategies to reduce it. Use our budget tool to identify funds to apply towards paying down debt. Your goal is to have zero revolving debt (credit cards, personal loans) as they come with high interest charges.</t>
  </si>
  <si>
    <t>If your credit score is reasonable (650+), you can try to increase your credit score by requesting a credit limit increase for all of your accounts at the same time. Doing this at the same time may reduce the number of credit inquiries counted. Higher credit limits lower your credit utilization which in turn increase your credit score. This option does not work well during recessions as card companies may try to limit credit lines overall.</t>
  </si>
  <si>
    <t>If you can afford it, refinancing to a 10 year or 15 year mortgage (or paying off your mortage more aggressively if you had locked in a low interest rate), will save you large amounts of interest.</t>
  </si>
  <si>
    <t>Allabout.Money Comments and Tips (will not print)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</si>
</sst>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_(* \(#,##0\);_(* &quot;-&quot;_);_(@_)"/>
    <numFmt numFmtId="164" formatCode="0.0%"/>
  </numFmts>
  <fonts count="12"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b/>
      <u/>
      <sz val="11"/>
      <color theme="1"/>
      <name val="Calibri"/>
      <family val="2"/>
      <scheme val="minor"/>
    </font>
    <font>
      <u/>
      <sz val="14"/>
      <color theme="10"/>
      <name val="Calibri"/>
      <family val="2"/>
      <scheme val="minor"/>
    </font>
    <font>
      <sz val="14"/>
      <color theme="1"/>
      <name val="Century Gothic"/>
      <family val="2"/>
    </font>
    <font>
      <b/>
      <sz val="28"/>
      <color theme="1"/>
      <name val="Calibri"/>
      <family val="2"/>
      <scheme val="minor"/>
    </font>
    <font>
      <b/>
      <u/>
      <sz val="16"/>
      <color theme="1"/>
      <name val="Calibri"/>
      <family val="2"/>
      <scheme val="minor"/>
    </font>
    <font>
      <b/>
      <sz val="36"/>
      <color theme="1"/>
      <name val="Calibri"/>
      <family val="2"/>
      <scheme val="minor"/>
    </font>
    <font>
      <b/>
      <sz val="16"/>
      <color theme="1"/>
      <name val="Calibri"/>
      <family val="2"/>
      <scheme val="minor"/>
    </font>
    <font>
      <sz val="16"/>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61">
    <xf numFmtId="0" fontId="0" fillId="0" borderId="0" xfId="0"/>
    <xf numFmtId="0" fontId="0" fillId="2" borderId="0" xfId="0" applyFill="1"/>
    <xf numFmtId="0" fontId="3" fillId="0" borderId="0" xfId="0" applyFont="1"/>
    <xf numFmtId="0" fontId="0" fillId="0" borderId="0" xfId="0" applyAlignment="1">
      <alignment horizontal="center"/>
    </xf>
    <xf numFmtId="0" fontId="3" fillId="0" borderId="0" xfId="0" applyFont="1" applyAlignment="1">
      <alignment horizontal="center"/>
    </xf>
    <xf numFmtId="0" fontId="0" fillId="2" borderId="0" xfId="0" applyFill="1" applyAlignment="1">
      <alignment horizontal="left" wrapText="1"/>
    </xf>
    <xf numFmtId="0" fontId="0" fillId="2" borderId="0" xfId="0" applyFill="1" applyAlignment="1">
      <alignment wrapText="1"/>
    </xf>
    <xf numFmtId="0" fontId="4" fillId="2" borderId="0" xfId="0" applyFont="1" applyFill="1" applyAlignment="1">
      <alignment wrapText="1"/>
    </xf>
    <xf numFmtId="9" fontId="0" fillId="3" borderId="0" xfId="1" applyFont="1" applyFill="1" applyAlignment="1">
      <alignment horizontal="center"/>
    </xf>
    <xf numFmtId="0" fontId="3" fillId="3" borderId="0" xfId="0" applyFont="1" applyFill="1" applyAlignment="1">
      <alignment horizontal="center"/>
    </xf>
    <xf numFmtId="9" fontId="3" fillId="3" borderId="0" xfId="1" applyFont="1" applyFill="1" applyAlignment="1">
      <alignment horizontal="center"/>
    </xf>
    <xf numFmtId="41" fontId="0" fillId="0" borderId="0" xfId="0" applyNumberFormat="1" applyAlignment="1">
      <alignment horizontal="center"/>
    </xf>
    <xf numFmtId="41" fontId="0" fillId="3" borderId="0" xfId="0" applyNumberFormat="1" applyFill="1" applyAlignment="1">
      <alignment horizontal="center"/>
    </xf>
    <xf numFmtId="41" fontId="3" fillId="3" borderId="0" xfId="0" applyNumberFormat="1" applyFont="1" applyFill="1" applyAlignment="1">
      <alignment horizontal="center"/>
    </xf>
    <xf numFmtId="41" fontId="0" fillId="3" borderId="0" xfId="0" applyNumberFormat="1" applyFill="1"/>
    <xf numFmtId="0" fontId="3" fillId="0" borderId="0" xfId="0" applyFont="1" applyAlignment="1">
      <alignment horizontal="center" wrapText="1"/>
    </xf>
    <xf numFmtId="41" fontId="0" fillId="0" borderId="1" xfId="0" applyNumberFormat="1" applyBorder="1" applyAlignment="1">
      <alignment horizontal="center"/>
    </xf>
    <xf numFmtId="41" fontId="0" fillId="3" borderId="1" xfId="0" applyNumberFormat="1" applyFill="1" applyBorder="1" applyAlignment="1">
      <alignment horizontal="center"/>
    </xf>
    <xf numFmtId="9" fontId="0" fillId="3" borderId="1" xfId="1" applyFont="1" applyFill="1" applyBorder="1" applyAlignment="1">
      <alignment horizontal="center"/>
    </xf>
    <xf numFmtId="41" fontId="0" fillId="3" borderId="1" xfId="0" applyNumberFormat="1" applyFill="1" applyBorder="1"/>
    <xf numFmtId="164" fontId="0" fillId="0" borderId="0" xfId="1" applyNumberFormat="1" applyFont="1" applyAlignment="1">
      <alignment horizontal="center"/>
    </xf>
    <xf numFmtId="164" fontId="0" fillId="0" borderId="1" xfId="1" applyNumberFormat="1" applyFont="1" applyBorder="1" applyAlignment="1">
      <alignment horizontal="center"/>
    </xf>
    <xf numFmtId="0" fontId="0" fillId="0" borderId="0" xfId="0" applyAlignment="1">
      <alignment wrapText="1"/>
    </xf>
    <xf numFmtId="0" fontId="0" fillId="4" borderId="0" xfId="0" applyFill="1" applyAlignment="1">
      <alignment horizontal="left"/>
    </xf>
    <xf numFmtId="0" fontId="0" fillId="4" borderId="0" xfId="0" applyFill="1" applyAlignment="1">
      <alignment horizontal="center"/>
    </xf>
    <xf numFmtId="0" fontId="0" fillId="0" borderId="0" xfId="0" applyAlignment="1">
      <alignment vertical="top" wrapText="1"/>
    </xf>
    <xf numFmtId="0" fontId="5" fillId="2" borderId="0" xfId="2" applyFont="1" applyFill="1"/>
    <xf numFmtId="0" fontId="0" fillId="0" borderId="0" xfId="0" applyAlignment="1">
      <alignment vertical="top" wrapText="1"/>
    </xf>
    <xf numFmtId="0" fontId="0" fillId="0" borderId="0" xfId="0" applyAlignment="1">
      <alignment vertical="top" wrapText="1"/>
    </xf>
    <xf numFmtId="0" fontId="0" fillId="0" borderId="0" xfId="0" applyFont="1" applyAlignment="1">
      <alignment vertical="top" wrapText="1"/>
    </xf>
    <xf numFmtId="0" fontId="2" fillId="2" borderId="0" xfId="2" applyFill="1" applyAlignment="1">
      <alignment wrapText="1"/>
    </xf>
    <xf numFmtId="0" fontId="9" fillId="0" borderId="0" xfId="0" applyFont="1" applyAlignment="1">
      <alignment wrapText="1"/>
    </xf>
    <xf numFmtId="0" fontId="7" fillId="2" borderId="0" xfId="0" applyFont="1" applyFill="1"/>
    <xf numFmtId="0" fontId="0" fillId="2" borderId="0" xfId="0" applyFill="1" applyAlignment="1">
      <alignment horizontal="center"/>
    </xf>
    <xf numFmtId="0" fontId="0" fillId="2" borderId="0" xfId="0" applyFill="1" applyAlignment="1">
      <alignment horizontal="left"/>
    </xf>
    <xf numFmtId="0" fontId="0" fillId="3" borderId="0" xfId="0" applyFill="1" applyAlignment="1">
      <alignment horizontal="left"/>
    </xf>
    <xf numFmtId="0" fontId="0" fillId="0" borderId="0" xfId="0" applyBorder="1" applyAlignment="1">
      <alignment horizontal="center"/>
    </xf>
    <xf numFmtId="0" fontId="0" fillId="0" borderId="0" xfId="0" applyBorder="1"/>
    <xf numFmtId="0" fontId="0" fillId="2" borderId="0" xfId="0" applyFill="1" applyBorder="1"/>
    <xf numFmtId="0" fontId="0" fillId="2" borderId="0" xfId="0" applyFill="1" applyBorder="1" applyAlignment="1">
      <alignment wrapText="1"/>
    </xf>
    <xf numFmtId="0" fontId="8" fillId="2" borderId="1" xfId="0" applyFont="1" applyFill="1" applyBorder="1"/>
    <xf numFmtId="0" fontId="0" fillId="2" borderId="1" xfId="0" applyFill="1" applyBorder="1" applyAlignment="1">
      <alignment horizontal="center"/>
    </xf>
    <xf numFmtId="0" fontId="0" fillId="2" borderId="1" xfId="0" applyFill="1" applyBorder="1"/>
    <xf numFmtId="0" fontId="3" fillId="0" borderId="3" xfId="0" applyFont="1" applyBorder="1" applyAlignment="1">
      <alignment horizontal="center" wrapText="1"/>
    </xf>
    <xf numFmtId="0" fontId="3" fillId="2" borderId="0" xfId="0" applyFont="1" applyFill="1"/>
    <xf numFmtId="0" fontId="3" fillId="2" borderId="0" xfId="0" applyFont="1" applyFill="1" applyAlignment="1">
      <alignment horizontal="center"/>
    </xf>
    <xf numFmtId="0" fontId="8" fillId="2" borderId="0" xfId="0" applyFont="1" applyFill="1"/>
    <xf numFmtId="0" fontId="3" fillId="2" borderId="1" xfId="0" applyFont="1" applyFill="1" applyBorder="1" applyAlignment="1">
      <alignment horizontal="center" wrapText="1"/>
    </xf>
    <xf numFmtId="0" fontId="3" fillId="2" borderId="1" xfId="0" applyFont="1" applyFill="1" applyBorder="1"/>
    <xf numFmtId="0" fontId="3" fillId="2" borderId="1" xfId="0" applyFont="1" applyFill="1" applyBorder="1" applyAlignment="1">
      <alignment horizontal="center"/>
    </xf>
    <xf numFmtId="0" fontId="10" fillId="2" borderId="0" xfId="0" applyFont="1" applyFill="1" applyAlignment="1">
      <alignment horizontal="left"/>
    </xf>
    <xf numFmtId="0" fontId="11" fillId="2" borderId="0" xfId="0" applyFont="1" applyFill="1"/>
    <xf numFmtId="0" fontId="11" fillId="2" borderId="0" xfId="0" applyFont="1" applyFill="1" applyAlignment="1">
      <alignment horizontal="center"/>
    </xf>
    <xf numFmtId="0" fontId="6" fillId="2" borderId="0" xfId="0" applyFont="1" applyFill="1"/>
    <xf numFmtId="0" fontId="0" fillId="3" borderId="0" xfId="0" applyFill="1" applyAlignment="1">
      <alignment horizontal="center"/>
    </xf>
    <xf numFmtId="0" fontId="3" fillId="2" borderId="4" xfId="0" applyFont="1" applyFill="1" applyBorder="1"/>
    <xf numFmtId="0" fontId="3" fillId="2" borderId="4" xfId="0" applyFont="1" applyFill="1" applyBorder="1" applyAlignment="1">
      <alignment horizontal="center"/>
    </xf>
    <xf numFmtId="41" fontId="10" fillId="3" borderId="0" xfId="0" applyNumberFormat="1" applyFont="1" applyFill="1"/>
    <xf numFmtId="41" fontId="10" fillId="3" borderId="1" xfId="0" applyNumberFormat="1" applyFont="1" applyFill="1" applyBorder="1" applyAlignment="1">
      <alignment horizontal="center"/>
    </xf>
    <xf numFmtId="41" fontId="10" fillId="3" borderId="2" xfId="0" applyNumberFormat="1" applyFont="1" applyFill="1" applyBorder="1" applyAlignment="1">
      <alignment horizontal="center"/>
    </xf>
    <xf numFmtId="0" fontId="0" fillId="3" borderId="0" xfId="0" applyFill="1"/>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71874</xdr:colOff>
      <xdr:row>25</xdr:row>
      <xdr:rowOff>12700</xdr:rowOff>
    </xdr:from>
    <xdr:to>
      <xdr:col>0</xdr:col>
      <xdr:colOff>1995004</xdr:colOff>
      <xdr:row>30</xdr:row>
      <xdr:rowOff>177800</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874" y="10160000"/>
          <a:ext cx="1923130" cy="1085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413018</xdr:colOff>
      <xdr:row>0</xdr:row>
      <xdr:rowOff>133936</xdr:rowOff>
    </xdr:from>
    <xdr:to>
      <xdr:col>9</xdr:col>
      <xdr:colOff>861253</xdr:colOff>
      <xdr:row>3</xdr:row>
      <xdr:rowOff>233055</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68661" y="133936"/>
          <a:ext cx="1691021" cy="915548"/>
        </a:xfrm>
        <a:prstGeom prst="rect">
          <a:avLst/>
        </a:prstGeom>
      </xdr:spPr>
    </xdr:pic>
    <xdr:clientData/>
  </xdr:twoCellAnchor>
  <xdr:twoCellAnchor>
    <xdr:from>
      <xdr:col>0</xdr:col>
      <xdr:colOff>22410</xdr:colOff>
      <xdr:row>0</xdr:row>
      <xdr:rowOff>440765</xdr:rowOff>
    </xdr:from>
    <xdr:to>
      <xdr:col>4</xdr:col>
      <xdr:colOff>1351642</xdr:colOff>
      <xdr:row>3</xdr:row>
      <xdr:rowOff>217714</xdr:rowOff>
    </xdr:to>
    <xdr:sp macro="" textlink="">
      <xdr:nvSpPr>
        <xdr:cNvPr id="3" name="TextBox 2"/>
        <xdr:cNvSpPr txBox="1"/>
      </xdr:nvSpPr>
      <xdr:spPr>
        <a:xfrm>
          <a:off x="22410" y="440765"/>
          <a:ext cx="5465803" cy="59337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FF0000"/>
              </a:solidFill>
            </a:rPr>
            <a:t>1) "Bad"</a:t>
          </a:r>
          <a:r>
            <a:rPr lang="en-US" sz="1600" b="1" baseline="0">
              <a:solidFill>
                <a:srgbClr val="FF0000"/>
              </a:solidFill>
            </a:rPr>
            <a:t> Debt Section. This type of debt does little to improve your financial situation. Try to eliminate this section asap.</a:t>
          </a:r>
        </a:p>
      </xdr:txBody>
    </xdr:sp>
    <xdr:clientData/>
  </xdr:twoCellAnchor>
  <xdr:twoCellAnchor>
    <xdr:from>
      <xdr:col>0</xdr:col>
      <xdr:colOff>0</xdr:colOff>
      <xdr:row>33</xdr:row>
      <xdr:rowOff>30949</xdr:rowOff>
    </xdr:from>
    <xdr:to>
      <xdr:col>6</xdr:col>
      <xdr:colOff>353786</xdr:colOff>
      <xdr:row>34</xdr:row>
      <xdr:rowOff>34151</xdr:rowOff>
    </xdr:to>
    <xdr:sp macro="" textlink="">
      <xdr:nvSpPr>
        <xdr:cNvPr id="4" name="TextBox 3"/>
        <xdr:cNvSpPr txBox="1"/>
      </xdr:nvSpPr>
      <xdr:spPr>
        <a:xfrm>
          <a:off x="0" y="7469520"/>
          <a:ext cx="7284357" cy="55656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rgbClr val="FF0000"/>
              </a:solidFill>
            </a:rPr>
            <a:t>2) "Good"</a:t>
          </a:r>
          <a:r>
            <a:rPr lang="en-US" sz="1400" b="1" baseline="0">
              <a:solidFill>
                <a:srgbClr val="FF0000"/>
              </a:solidFill>
            </a:rPr>
            <a:t> Debt Section. Money owed for things that can help you build wealth or increase income. Work on reducing this section after eliminating all debt in the "bad" debt section.</a:t>
          </a:r>
        </a:p>
      </xdr:txBody>
    </xdr:sp>
    <xdr:clientData/>
  </xdr:twoCellAnchor>
  <xdr:twoCellAnchor editAs="oneCell">
    <xdr:from>
      <xdr:col>8</xdr:col>
      <xdr:colOff>18142</xdr:colOff>
      <xdr:row>58</xdr:row>
      <xdr:rowOff>45356</xdr:rowOff>
    </xdr:from>
    <xdr:to>
      <xdr:col>9</xdr:col>
      <xdr:colOff>1110449</xdr:colOff>
      <xdr:row>62</xdr:row>
      <xdr:rowOff>126333</xdr:rowOff>
    </xdr:to>
    <xdr:pic>
      <xdr:nvPicPr>
        <xdr:cNvPr id="5" name="Picture 4">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35785" y="13480142"/>
          <a:ext cx="1709164" cy="9155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tc.gov/news-events/topics/consumer-finance/debt-relief-credit-repair-scams" TargetMode="External"/><Relationship Id="rId1" Type="http://schemas.openxmlformats.org/officeDocument/2006/relationships/hyperlink" Target="https://www.ftc.gov/news-events/news/press-releases/2022/05/ftc-shuts-down-credit-repair-pyramid-scheme-financial-education-services-which-bilked-more-213"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llabout.mone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abSelected="1" zoomScaleNormal="100" workbookViewId="0">
      <selection activeCell="A6" sqref="A6"/>
    </sheetView>
  </sheetViews>
  <sheetFormatPr defaultColWidth="9.08984375" defaultRowHeight="14.5" x14ac:dyDescent="0.35"/>
  <cols>
    <col min="1" max="1" width="97.90625" style="6" customWidth="1"/>
    <col min="2" max="16384" width="9.08984375" style="1"/>
  </cols>
  <sheetData>
    <row r="1" spans="1:1" ht="45" customHeight="1" x14ac:dyDescent="1">
      <c r="A1" s="31" t="s">
        <v>1</v>
      </c>
    </row>
    <row r="2" spans="1:1" ht="43.5" x14ac:dyDescent="0.35">
      <c r="A2" s="5" t="s">
        <v>68</v>
      </c>
    </row>
    <row r="4" spans="1:1" x14ac:dyDescent="0.35">
      <c r="A4" s="7" t="s">
        <v>11</v>
      </c>
    </row>
    <row r="5" spans="1:1" ht="29" x14ac:dyDescent="0.35">
      <c r="A5" s="6" t="s">
        <v>53</v>
      </c>
    </row>
    <row r="6" spans="1:1" ht="58" x14ac:dyDescent="0.35">
      <c r="A6" s="6" t="s">
        <v>54</v>
      </c>
    </row>
    <row r="8" spans="1:1" x14ac:dyDescent="0.35">
      <c r="A8" s="7" t="s">
        <v>56</v>
      </c>
    </row>
    <row r="9" spans="1:1" ht="29" x14ac:dyDescent="0.35">
      <c r="A9" s="6" t="s">
        <v>55</v>
      </c>
    </row>
    <row r="10" spans="1:1" x14ac:dyDescent="0.35">
      <c r="A10" s="6" t="s">
        <v>48</v>
      </c>
    </row>
    <row r="11" spans="1:1" ht="43.5" x14ac:dyDescent="0.35">
      <c r="A11" s="6" t="s">
        <v>59</v>
      </c>
    </row>
    <row r="13" spans="1:1" x14ac:dyDescent="0.35">
      <c r="A13" s="7" t="s">
        <v>20</v>
      </c>
    </row>
    <row r="14" spans="1:1" ht="43.5" x14ac:dyDescent="0.35">
      <c r="A14" s="6" t="s">
        <v>60</v>
      </c>
    </row>
    <row r="15" spans="1:1" ht="87" customHeight="1" x14ac:dyDescent="0.35">
      <c r="A15" s="6" t="s">
        <v>61</v>
      </c>
    </row>
    <row r="17" spans="1:1" ht="72.5" x14ac:dyDescent="0.35">
      <c r="A17" s="6" t="s">
        <v>62</v>
      </c>
    </row>
    <row r="19" spans="1:1" x14ac:dyDescent="0.35">
      <c r="A19" s="7" t="s">
        <v>19</v>
      </c>
    </row>
    <row r="20" spans="1:1" ht="29" x14ac:dyDescent="0.35">
      <c r="A20" s="6" t="s">
        <v>49</v>
      </c>
    </row>
    <row r="21" spans="1:1" ht="58" x14ac:dyDescent="0.35">
      <c r="A21" s="6" t="s">
        <v>69</v>
      </c>
    </row>
    <row r="23" spans="1:1" x14ac:dyDescent="0.35">
      <c r="A23" s="30" t="s">
        <v>58</v>
      </c>
    </row>
    <row r="24" spans="1:1" ht="29" x14ac:dyDescent="0.35">
      <c r="A24" s="30" t="s">
        <v>57</v>
      </c>
    </row>
  </sheetData>
  <hyperlinks>
    <hyperlink ref="A24" r:id="rId1"/>
    <hyperlink ref="A23" r:id="rId2"/>
  </hyperlinks>
  <pageMargins left="0.45" right="0.45" top="0.5" bottom="0.5" header="0.3" footer="0.3"/>
  <pageSetup orientation="portrait" horizontalDpi="300" verticalDpi="300" r:id="rId3"/>
  <rowBreaks count="1" manualBreakCount="1">
    <brk id="21"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view="pageLayout" topLeftCell="A52" zoomScale="70" zoomScaleNormal="70" zoomScalePageLayoutView="70" workbookViewId="0">
      <selection activeCell="A62" sqref="A62"/>
    </sheetView>
  </sheetViews>
  <sheetFormatPr defaultRowHeight="14.5" x14ac:dyDescent="0.35"/>
  <cols>
    <col min="1" max="1" width="3.453125" customWidth="1"/>
    <col min="2" max="2" width="18.36328125" style="3" bestFit="1" customWidth="1"/>
    <col min="3" max="3" width="18" bestFit="1" customWidth="1"/>
    <col min="4" max="4" width="18.453125" style="3" customWidth="1"/>
    <col min="5" max="5" width="20.08984375" style="3" bestFit="1" customWidth="1"/>
    <col min="6" max="6" width="19.36328125" style="3" customWidth="1"/>
    <col min="7" max="7" width="16.08984375" style="3" bestFit="1" customWidth="1"/>
    <col min="8" max="8" width="9.08984375" style="3"/>
    <col min="10" max="10" width="16.36328125" customWidth="1"/>
    <col min="11" max="11" width="3.90625" customWidth="1"/>
    <col min="12" max="12" width="46" style="22" customWidth="1"/>
  </cols>
  <sheetData>
    <row r="1" spans="1:12" ht="36" x14ac:dyDescent="0.8">
      <c r="A1" s="32" t="s">
        <v>1</v>
      </c>
      <c r="B1" s="33"/>
      <c r="C1" s="1"/>
      <c r="D1" s="33"/>
      <c r="E1" s="33"/>
      <c r="F1" s="35" t="s">
        <v>39</v>
      </c>
      <c r="G1" s="54"/>
      <c r="H1" s="33"/>
      <c r="I1" s="1"/>
      <c r="J1" s="1"/>
    </row>
    <row r="2" spans="1:12" x14ac:dyDescent="0.35">
      <c r="A2" s="1"/>
      <c r="B2" s="33"/>
      <c r="C2" s="1"/>
      <c r="D2" s="33"/>
      <c r="E2" s="33"/>
      <c r="F2" s="23" t="s">
        <v>38</v>
      </c>
      <c r="G2" s="24"/>
      <c r="H2" s="33"/>
      <c r="I2" s="1"/>
      <c r="J2" s="1"/>
    </row>
    <row r="3" spans="1:12" x14ac:dyDescent="0.35">
      <c r="A3" s="1"/>
      <c r="B3" s="33"/>
      <c r="C3" s="1"/>
      <c r="D3" s="33"/>
      <c r="E3" s="33"/>
      <c r="F3" s="34" t="s">
        <v>50</v>
      </c>
      <c r="G3" s="33"/>
      <c r="H3" s="33"/>
      <c r="I3" s="1"/>
      <c r="J3" s="1"/>
    </row>
    <row r="4" spans="1:12" s="38" customFormat="1" ht="41" customHeight="1" x14ac:dyDescent="0.5">
      <c r="A4" s="40" t="s">
        <v>12</v>
      </c>
      <c r="B4" s="41"/>
      <c r="C4" s="42"/>
      <c r="D4" s="41"/>
      <c r="E4" s="41"/>
      <c r="F4" s="41"/>
      <c r="G4" s="41"/>
      <c r="H4" s="41"/>
      <c r="I4" s="42"/>
      <c r="J4" s="42"/>
      <c r="L4" s="39"/>
    </row>
    <row r="5" spans="1:12" s="15" customFormat="1" ht="29" x14ac:dyDescent="0.35">
      <c r="A5" s="43" t="s">
        <v>2</v>
      </c>
      <c r="B5" s="43" t="s">
        <v>3</v>
      </c>
      <c r="C5" s="43" t="s">
        <v>4</v>
      </c>
      <c r="D5" s="43" t="s">
        <v>7</v>
      </c>
      <c r="E5" s="43" t="s">
        <v>5</v>
      </c>
      <c r="F5" s="43" t="s">
        <v>8</v>
      </c>
      <c r="G5" s="43" t="s">
        <v>6</v>
      </c>
      <c r="H5" s="43" t="s">
        <v>13</v>
      </c>
      <c r="I5" s="43" t="s">
        <v>22</v>
      </c>
      <c r="J5" s="43" t="s">
        <v>23</v>
      </c>
      <c r="L5" s="15" t="s">
        <v>71</v>
      </c>
    </row>
    <row r="6" spans="1:12" x14ac:dyDescent="0.35">
      <c r="A6">
        <v>1</v>
      </c>
      <c r="B6" s="3" t="s">
        <v>9</v>
      </c>
      <c r="C6" t="s">
        <v>10</v>
      </c>
      <c r="D6" s="11">
        <v>10000</v>
      </c>
      <c r="E6" s="11">
        <v>6000</v>
      </c>
      <c r="F6" s="12">
        <f>D6-E6</f>
        <v>4000</v>
      </c>
      <c r="G6" s="8">
        <f>E6/D6</f>
        <v>0.6</v>
      </c>
      <c r="H6" s="20">
        <v>0.16</v>
      </c>
      <c r="I6" s="14">
        <f>H6*E6/12</f>
        <v>80</v>
      </c>
      <c r="J6" s="14">
        <f>I6*12</f>
        <v>960</v>
      </c>
      <c r="L6" s="28" t="s">
        <v>47</v>
      </c>
    </row>
    <row r="7" spans="1:12" x14ac:dyDescent="0.35">
      <c r="A7">
        <v>2</v>
      </c>
      <c r="D7" s="11"/>
      <c r="E7" s="11"/>
      <c r="F7" s="12">
        <f t="shared" ref="F7:F9" si="0">D7-E7</f>
        <v>0</v>
      </c>
      <c r="G7" s="8" t="e">
        <f t="shared" ref="G7:G10" si="1">E7/D7</f>
        <v>#DIV/0!</v>
      </c>
      <c r="H7" s="20"/>
      <c r="I7" s="14">
        <f t="shared" ref="I7:I15" si="2">H7*E7/12</f>
        <v>0</v>
      </c>
      <c r="J7" s="14">
        <f t="shared" ref="J7:J15" si="3">I7*12</f>
        <v>0</v>
      </c>
      <c r="L7" s="28"/>
    </row>
    <row r="8" spans="1:12" x14ac:dyDescent="0.35">
      <c r="A8">
        <v>3</v>
      </c>
      <c r="D8" s="11"/>
      <c r="E8" s="11"/>
      <c r="F8" s="12">
        <f t="shared" si="0"/>
        <v>0</v>
      </c>
      <c r="G8" s="8" t="e">
        <f t="shared" si="1"/>
        <v>#DIV/0!</v>
      </c>
      <c r="H8" s="20"/>
      <c r="I8" s="14">
        <f t="shared" si="2"/>
        <v>0</v>
      </c>
      <c r="J8" s="14">
        <f t="shared" si="3"/>
        <v>0</v>
      </c>
      <c r="L8" s="28"/>
    </row>
    <row r="9" spans="1:12" x14ac:dyDescent="0.35">
      <c r="A9">
        <v>4</v>
      </c>
      <c r="D9" s="11"/>
      <c r="E9" s="11"/>
      <c r="F9" s="12">
        <f t="shared" si="0"/>
        <v>0</v>
      </c>
      <c r="G9" s="8" t="e">
        <f t="shared" si="1"/>
        <v>#DIV/0!</v>
      </c>
      <c r="H9" s="20"/>
      <c r="I9" s="14">
        <f t="shared" si="2"/>
        <v>0</v>
      </c>
      <c r="J9" s="14">
        <f t="shared" si="3"/>
        <v>0</v>
      </c>
      <c r="L9" s="28"/>
    </row>
    <row r="10" spans="1:12" x14ac:dyDescent="0.35">
      <c r="A10">
        <v>5</v>
      </c>
      <c r="D10" s="11"/>
      <c r="E10" s="11"/>
      <c r="F10" s="12">
        <f>D10-E10</f>
        <v>0</v>
      </c>
      <c r="G10" s="8" t="e">
        <f t="shared" si="1"/>
        <v>#DIV/0!</v>
      </c>
      <c r="H10" s="20"/>
      <c r="I10" s="14">
        <f t="shared" si="2"/>
        <v>0</v>
      </c>
      <c r="J10" s="14">
        <f t="shared" si="3"/>
        <v>0</v>
      </c>
      <c r="L10" s="28"/>
    </row>
    <row r="11" spans="1:12" x14ac:dyDescent="0.35">
      <c r="A11">
        <v>6</v>
      </c>
      <c r="D11" s="11"/>
      <c r="E11" s="11"/>
      <c r="F11" s="12">
        <f t="shared" ref="F11:F15" si="4">D11-E11</f>
        <v>0</v>
      </c>
      <c r="G11" s="8" t="e">
        <f t="shared" ref="G11:G14" si="5">E11/D11</f>
        <v>#DIV/0!</v>
      </c>
      <c r="H11" s="20"/>
      <c r="I11" s="14">
        <f t="shared" si="2"/>
        <v>0</v>
      </c>
      <c r="J11" s="14">
        <f t="shared" si="3"/>
        <v>0</v>
      </c>
      <c r="L11" s="28"/>
    </row>
    <row r="12" spans="1:12" x14ac:dyDescent="0.35">
      <c r="A12">
        <v>7</v>
      </c>
      <c r="D12" s="11"/>
      <c r="E12" s="11"/>
      <c r="F12" s="12">
        <f t="shared" si="4"/>
        <v>0</v>
      </c>
      <c r="G12" s="8" t="e">
        <f t="shared" si="5"/>
        <v>#DIV/0!</v>
      </c>
      <c r="H12" s="20"/>
      <c r="I12" s="14">
        <f t="shared" si="2"/>
        <v>0</v>
      </c>
      <c r="J12" s="14">
        <f t="shared" si="3"/>
        <v>0</v>
      </c>
      <c r="L12" s="28"/>
    </row>
    <row r="13" spans="1:12" x14ac:dyDescent="0.35">
      <c r="A13">
        <v>8</v>
      </c>
      <c r="D13" s="11"/>
      <c r="E13" s="11"/>
      <c r="F13" s="12">
        <f t="shared" si="4"/>
        <v>0</v>
      </c>
      <c r="G13" s="8" t="e">
        <f t="shared" si="5"/>
        <v>#DIV/0!</v>
      </c>
      <c r="H13" s="20"/>
      <c r="I13" s="14">
        <f t="shared" si="2"/>
        <v>0</v>
      </c>
      <c r="J13" s="14">
        <f t="shared" si="3"/>
        <v>0</v>
      </c>
      <c r="L13" s="28"/>
    </row>
    <row r="14" spans="1:12" x14ac:dyDescent="0.35">
      <c r="A14">
        <v>9</v>
      </c>
      <c r="D14" s="11"/>
      <c r="E14" s="11"/>
      <c r="F14" s="12">
        <f t="shared" si="4"/>
        <v>0</v>
      </c>
      <c r="G14" s="8" t="e">
        <f t="shared" si="5"/>
        <v>#DIV/0!</v>
      </c>
      <c r="H14" s="20"/>
      <c r="I14" s="14">
        <f t="shared" si="2"/>
        <v>0</v>
      </c>
      <c r="J14" s="14">
        <f t="shared" si="3"/>
        <v>0</v>
      </c>
      <c r="L14" s="28"/>
    </row>
    <row r="15" spans="1:12" x14ac:dyDescent="0.35">
      <c r="A15">
        <v>10</v>
      </c>
      <c r="B15" s="36"/>
      <c r="C15" s="37"/>
      <c r="D15" s="16"/>
      <c r="E15" s="16"/>
      <c r="F15" s="17">
        <f t="shared" si="4"/>
        <v>0</v>
      </c>
      <c r="G15" s="18" t="e">
        <f>E15/D15</f>
        <v>#DIV/0!</v>
      </c>
      <c r="H15" s="21"/>
      <c r="I15" s="19">
        <f t="shared" si="2"/>
        <v>0</v>
      </c>
      <c r="J15" s="19">
        <f t="shared" si="3"/>
        <v>0</v>
      </c>
      <c r="L15" s="28"/>
    </row>
    <row r="16" spans="1:12" s="2" customFormat="1" x14ac:dyDescent="0.35">
      <c r="A16" s="55"/>
      <c r="B16" s="56" t="s">
        <v>14</v>
      </c>
      <c r="C16" s="55"/>
      <c r="D16" s="13">
        <f>SUM(D6:D15)</f>
        <v>10000</v>
      </c>
      <c r="E16" s="13">
        <f>SUM(E6:E15)</f>
        <v>6000</v>
      </c>
      <c r="F16" s="13">
        <f>SUM(F6:F15)</f>
        <v>4000</v>
      </c>
      <c r="G16" s="8">
        <f>E16/D16</f>
        <v>0.6</v>
      </c>
      <c r="H16" s="10">
        <f>((E6*H6)+(E7*H7)+(E8*H8)+(E9*H9)+(E10*H10)+(E11*H11)+(E12*H12)+(E13*H13)+(E14*H14)+(E15+H15))/E16</f>
        <v>0.16</v>
      </c>
      <c r="I16" s="13">
        <f>SUM(I6:I15)</f>
        <v>80</v>
      </c>
      <c r="J16" s="13">
        <f>SUM(J6:J15)</f>
        <v>960</v>
      </c>
      <c r="L16" s="28"/>
    </row>
    <row r="17" spans="1:12" s="2" customFormat="1" x14ac:dyDescent="0.35">
      <c r="A17" s="44"/>
      <c r="B17" s="45"/>
      <c r="C17" s="44"/>
      <c r="D17" s="44"/>
      <c r="E17" s="44"/>
      <c r="F17" s="44"/>
      <c r="G17" s="44"/>
      <c r="H17" s="44"/>
      <c r="I17" s="44"/>
      <c r="J17" s="44"/>
      <c r="L17" s="25"/>
    </row>
    <row r="18" spans="1:12" ht="21" x14ac:dyDescent="0.5">
      <c r="A18" s="46" t="s">
        <v>27</v>
      </c>
      <c r="B18" s="33"/>
      <c r="C18" s="1"/>
      <c r="D18" s="33"/>
      <c r="E18" s="33"/>
      <c r="F18" s="33"/>
      <c r="G18" s="33"/>
      <c r="H18" s="33"/>
      <c r="I18" s="1"/>
      <c r="J18" s="1"/>
    </row>
    <row r="19" spans="1:12" s="2" customFormat="1" ht="29" x14ac:dyDescent="0.35">
      <c r="A19" s="47" t="s">
        <v>2</v>
      </c>
      <c r="B19" s="47" t="s">
        <v>3</v>
      </c>
      <c r="C19" s="48" t="s">
        <v>33</v>
      </c>
      <c r="D19" s="49" t="s">
        <v>17</v>
      </c>
      <c r="E19" s="49" t="s">
        <v>18</v>
      </c>
      <c r="F19" s="49" t="s">
        <v>25</v>
      </c>
      <c r="G19" s="47" t="s">
        <v>6</v>
      </c>
      <c r="H19" s="47" t="s">
        <v>13</v>
      </c>
      <c r="I19" s="47" t="s">
        <v>22</v>
      </c>
      <c r="J19" s="47" t="s">
        <v>23</v>
      </c>
      <c r="L19" s="29" t="s">
        <v>37</v>
      </c>
    </row>
    <row r="20" spans="1:12" x14ac:dyDescent="0.35">
      <c r="A20">
        <v>1</v>
      </c>
      <c r="B20" s="3" t="s">
        <v>28</v>
      </c>
      <c r="C20" t="s">
        <v>35</v>
      </c>
      <c r="D20" s="11">
        <v>10000</v>
      </c>
      <c r="E20" s="11">
        <v>5000</v>
      </c>
      <c r="F20" s="12">
        <f>D20-E20</f>
        <v>5000</v>
      </c>
      <c r="G20" s="8">
        <f>E20/D20</f>
        <v>0.5</v>
      </c>
      <c r="H20" s="20">
        <v>0.09</v>
      </c>
      <c r="I20" s="14">
        <f>H20*E20/12</f>
        <v>37.5</v>
      </c>
      <c r="J20" s="14">
        <f>I20*12</f>
        <v>450</v>
      </c>
      <c r="L20" s="29"/>
    </row>
    <row r="21" spans="1:12" x14ac:dyDescent="0.35">
      <c r="A21">
        <v>2</v>
      </c>
      <c r="D21" s="11"/>
      <c r="E21" s="11"/>
      <c r="F21" s="12"/>
      <c r="G21" s="8" t="e">
        <f t="shared" ref="G21:G23" si="6">E21/D21</f>
        <v>#DIV/0!</v>
      </c>
      <c r="H21" s="20"/>
      <c r="I21" s="14">
        <f t="shared" ref="I21:I22" si="7">H21*E21/12</f>
        <v>0</v>
      </c>
      <c r="J21" s="14">
        <f t="shared" ref="J21:J22" si="8">I21*12</f>
        <v>0</v>
      </c>
      <c r="L21" s="29"/>
    </row>
    <row r="22" spans="1:12" x14ac:dyDescent="0.35">
      <c r="A22">
        <v>3</v>
      </c>
      <c r="B22" s="36"/>
      <c r="C22" s="37"/>
      <c r="D22" s="16"/>
      <c r="E22" s="16"/>
      <c r="F22" s="17"/>
      <c r="G22" s="18" t="e">
        <f t="shared" si="6"/>
        <v>#DIV/0!</v>
      </c>
      <c r="H22" s="21"/>
      <c r="I22" s="19">
        <f t="shared" si="7"/>
        <v>0</v>
      </c>
      <c r="J22" s="19">
        <f t="shared" si="8"/>
        <v>0</v>
      </c>
      <c r="L22" s="29"/>
    </row>
    <row r="23" spans="1:12" x14ac:dyDescent="0.35">
      <c r="A23" s="55"/>
      <c r="B23" s="56" t="s">
        <v>14</v>
      </c>
      <c r="C23" s="55"/>
      <c r="D23" s="13">
        <f>SUM(D20:D22)</f>
        <v>10000</v>
      </c>
      <c r="E23" s="13">
        <f>SUM(E20:E22)</f>
        <v>5000</v>
      </c>
      <c r="F23" s="13">
        <f>SUM(F20:F22)</f>
        <v>5000</v>
      </c>
      <c r="G23" s="10">
        <f t="shared" si="6"/>
        <v>0.5</v>
      </c>
      <c r="H23" s="9"/>
      <c r="I23" s="13">
        <f t="shared" ref="I23" si="9">SUM(I20:I22)</f>
        <v>37.5</v>
      </c>
      <c r="J23" s="13">
        <f t="shared" ref="J23" si="10">SUM(J20:J22)</f>
        <v>450</v>
      </c>
      <c r="L23" s="29"/>
    </row>
    <row r="24" spans="1:12" x14ac:dyDescent="0.35">
      <c r="A24" s="1"/>
      <c r="B24" s="33"/>
      <c r="C24" s="1"/>
      <c r="D24" s="33"/>
      <c r="E24" s="33"/>
      <c r="F24" s="33"/>
      <c r="G24" s="33"/>
      <c r="H24" s="33"/>
      <c r="I24" s="1"/>
      <c r="J24" s="1"/>
    </row>
    <row r="25" spans="1:12" ht="21" x14ac:dyDescent="0.5">
      <c r="A25" s="46" t="s">
        <v>29</v>
      </c>
      <c r="B25" s="33"/>
      <c r="C25" s="1"/>
      <c r="D25" s="33"/>
      <c r="E25" s="33"/>
      <c r="F25" s="33"/>
      <c r="G25" s="33"/>
      <c r="H25" s="33"/>
      <c r="I25" s="1"/>
      <c r="J25" s="1"/>
    </row>
    <row r="26" spans="1:12" s="2" customFormat="1" ht="31" customHeight="1" x14ac:dyDescent="0.35">
      <c r="A26" s="47" t="s">
        <v>2</v>
      </c>
      <c r="B26" s="47" t="s">
        <v>3</v>
      </c>
      <c r="C26" s="48" t="s">
        <v>33</v>
      </c>
      <c r="D26" s="49" t="s">
        <v>17</v>
      </c>
      <c r="E26" s="49" t="s">
        <v>18</v>
      </c>
      <c r="F26" s="49" t="s">
        <v>25</v>
      </c>
      <c r="G26" s="47" t="s">
        <v>6</v>
      </c>
      <c r="H26" s="47" t="s">
        <v>13</v>
      </c>
      <c r="I26" s="47" t="s">
        <v>22</v>
      </c>
      <c r="J26" s="47" t="s">
        <v>23</v>
      </c>
      <c r="L26" s="29" t="s">
        <v>67</v>
      </c>
    </row>
    <row r="27" spans="1:12" x14ac:dyDescent="0.35">
      <c r="A27">
        <v>1</v>
      </c>
      <c r="B27" s="3" t="s">
        <v>30</v>
      </c>
      <c r="C27" t="s">
        <v>34</v>
      </c>
      <c r="D27" s="11">
        <v>1000</v>
      </c>
      <c r="E27" s="11">
        <v>1000</v>
      </c>
      <c r="F27" s="12">
        <f>D27-E27</f>
        <v>0</v>
      </c>
      <c r="G27" s="8">
        <f>E27/D27</f>
        <v>1</v>
      </c>
      <c r="H27" s="20">
        <v>0</v>
      </c>
      <c r="I27" s="14">
        <f>H27*E27/12</f>
        <v>0</v>
      </c>
      <c r="J27" s="14">
        <f>I27*12</f>
        <v>0</v>
      </c>
      <c r="L27" s="28"/>
    </row>
    <row r="28" spans="1:12" x14ac:dyDescent="0.35">
      <c r="A28">
        <v>2</v>
      </c>
      <c r="D28" s="11"/>
      <c r="E28" s="11"/>
      <c r="F28" s="12">
        <f t="shared" ref="F28:F29" si="11">D28-E28</f>
        <v>0</v>
      </c>
      <c r="G28" s="8" t="e">
        <f t="shared" ref="G28:G30" si="12">E28/D28</f>
        <v>#DIV/0!</v>
      </c>
      <c r="H28" s="20"/>
      <c r="I28" s="14">
        <f t="shared" ref="I28:I29" si="13">H28*E28/12</f>
        <v>0</v>
      </c>
      <c r="J28" s="14">
        <f t="shared" ref="J28:J29" si="14">I28*12</f>
        <v>0</v>
      </c>
      <c r="L28" s="28"/>
    </row>
    <row r="29" spans="1:12" x14ac:dyDescent="0.35">
      <c r="A29">
        <v>3</v>
      </c>
      <c r="B29" s="36"/>
      <c r="C29" s="37"/>
      <c r="D29" s="16"/>
      <c r="E29" s="16"/>
      <c r="F29" s="17">
        <f t="shared" si="11"/>
        <v>0</v>
      </c>
      <c r="G29" s="18" t="e">
        <f t="shared" si="12"/>
        <v>#DIV/0!</v>
      </c>
      <c r="H29" s="21"/>
      <c r="I29" s="19">
        <f t="shared" si="13"/>
        <v>0</v>
      </c>
      <c r="J29" s="19">
        <f t="shared" si="14"/>
        <v>0</v>
      </c>
      <c r="L29" s="28"/>
    </row>
    <row r="30" spans="1:12" x14ac:dyDescent="0.35">
      <c r="A30" s="55"/>
      <c r="B30" s="56" t="s">
        <v>14</v>
      </c>
      <c r="C30" s="55"/>
      <c r="D30" s="13">
        <f>SUM(D27:D29)</f>
        <v>1000</v>
      </c>
      <c r="E30" s="13">
        <f>SUM(E27:E29)</f>
        <v>1000</v>
      </c>
      <c r="F30" s="13">
        <f>SUM(F27:F29)</f>
        <v>0</v>
      </c>
      <c r="G30" s="10">
        <f t="shared" si="12"/>
        <v>1</v>
      </c>
      <c r="H30" s="9"/>
      <c r="I30" s="13">
        <f t="shared" ref="I30" si="15">SUM(I27:I29)</f>
        <v>0</v>
      </c>
      <c r="J30" s="13">
        <f t="shared" ref="J30" si="16">SUM(J27:J29)</f>
        <v>0</v>
      </c>
      <c r="L30" s="28"/>
    </row>
    <row r="31" spans="1:12" x14ac:dyDescent="0.35">
      <c r="A31" s="44"/>
      <c r="B31" s="45"/>
      <c r="C31" s="44"/>
      <c r="D31" s="44"/>
      <c r="E31" s="44"/>
      <c r="F31" s="44"/>
      <c r="G31" s="44"/>
      <c r="H31" s="44"/>
      <c r="I31" s="44"/>
      <c r="J31" s="44"/>
      <c r="L31" s="27"/>
    </row>
    <row r="32" spans="1:12" ht="21" x14ac:dyDescent="0.5">
      <c r="A32" s="44"/>
      <c r="B32" s="50" t="s">
        <v>64</v>
      </c>
      <c r="C32" s="44"/>
      <c r="D32" s="44"/>
      <c r="E32" s="57">
        <f>E30+E23+E16</f>
        <v>12000</v>
      </c>
      <c r="F32" s="44"/>
      <c r="G32" s="44"/>
      <c r="H32" s="44"/>
      <c r="I32" s="57">
        <f>I30+I23+I16</f>
        <v>117.5</v>
      </c>
      <c r="J32" s="57">
        <f>J30+J23+J16</f>
        <v>1410</v>
      </c>
      <c r="L32" s="27"/>
    </row>
    <row r="33" spans="1:12" ht="15" customHeight="1" x14ac:dyDescent="0.35">
      <c r="A33" s="44"/>
      <c r="B33" s="45"/>
      <c r="C33" s="44"/>
      <c r="D33" s="44"/>
      <c r="E33" s="44"/>
      <c r="F33" s="44"/>
      <c r="G33" s="44"/>
      <c r="H33" s="44"/>
      <c r="I33" s="44"/>
      <c r="J33" s="44"/>
      <c r="K33" s="2"/>
      <c r="L33" s="27"/>
    </row>
    <row r="34" spans="1:12" ht="43.5" customHeight="1" x14ac:dyDescent="0.35">
      <c r="A34" s="44"/>
      <c r="B34" s="45"/>
      <c r="C34" s="44"/>
      <c r="D34" s="44"/>
      <c r="E34" s="44"/>
      <c r="F34" s="44"/>
      <c r="G34" s="44"/>
      <c r="H34" s="44"/>
      <c r="I34" s="44"/>
      <c r="J34" s="44"/>
      <c r="L34" s="27"/>
    </row>
    <row r="35" spans="1:12" ht="21" x14ac:dyDescent="0.5">
      <c r="A35" s="46" t="s">
        <v>40</v>
      </c>
      <c r="B35" s="33"/>
      <c r="C35" s="1"/>
      <c r="D35" s="33"/>
      <c r="E35" s="33"/>
      <c r="F35" s="33"/>
      <c r="G35" s="33"/>
      <c r="H35" s="33"/>
      <c r="I35" s="1"/>
      <c r="J35" s="1"/>
    </row>
    <row r="36" spans="1:12" s="2" customFormat="1" ht="30" customHeight="1" x14ac:dyDescent="0.35">
      <c r="A36" s="15" t="s">
        <v>2</v>
      </c>
      <c r="B36" s="15" t="s">
        <v>3</v>
      </c>
      <c r="C36" s="2" t="s">
        <v>43</v>
      </c>
      <c r="D36" s="4" t="s">
        <v>17</v>
      </c>
      <c r="E36" s="4" t="s">
        <v>18</v>
      </c>
      <c r="F36" s="4" t="s">
        <v>25</v>
      </c>
      <c r="G36" s="15" t="s">
        <v>6</v>
      </c>
      <c r="H36" s="15" t="s">
        <v>13</v>
      </c>
      <c r="I36" s="15" t="s">
        <v>22</v>
      </c>
      <c r="J36" s="15" t="s">
        <v>23</v>
      </c>
      <c r="L36" s="29" t="s">
        <v>46</v>
      </c>
    </row>
    <row r="37" spans="1:12" x14ac:dyDescent="0.35">
      <c r="A37">
        <v>1</v>
      </c>
      <c r="B37" s="3" t="s">
        <v>41</v>
      </c>
      <c r="C37" t="s">
        <v>44</v>
      </c>
      <c r="D37" s="11">
        <v>15000</v>
      </c>
      <c r="E37" s="11">
        <v>14000</v>
      </c>
      <c r="F37" s="12">
        <f>D37-E37</f>
        <v>1000</v>
      </c>
      <c r="G37" s="8">
        <f>E37/D37</f>
        <v>0.93333333333333335</v>
      </c>
      <c r="H37" s="20">
        <v>7.0000000000000007E-2</v>
      </c>
      <c r="I37" s="14">
        <f>H37*E37/12</f>
        <v>81.666666666666671</v>
      </c>
      <c r="J37" s="14">
        <f>I37*12</f>
        <v>980</v>
      </c>
      <c r="L37" s="28"/>
    </row>
    <row r="38" spans="1:12" x14ac:dyDescent="0.35">
      <c r="A38">
        <v>2</v>
      </c>
      <c r="B38" s="3" t="s">
        <v>42</v>
      </c>
      <c r="C38" t="s">
        <v>45</v>
      </c>
      <c r="D38" s="11"/>
      <c r="E38" s="11"/>
      <c r="F38" s="12"/>
      <c r="G38" s="8" t="e">
        <f t="shared" ref="G38:G40" si="17">E38/D38</f>
        <v>#DIV/0!</v>
      </c>
      <c r="H38" s="20"/>
      <c r="I38" s="14">
        <f t="shared" ref="I38:I39" si="18">H38*E38/12</f>
        <v>0</v>
      </c>
      <c r="J38" s="14">
        <f t="shared" ref="J38:J39" si="19">I38*12</f>
        <v>0</v>
      </c>
      <c r="L38" s="28"/>
    </row>
    <row r="39" spans="1:12" x14ac:dyDescent="0.35">
      <c r="A39">
        <v>3</v>
      </c>
      <c r="B39" s="36"/>
      <c r="C39" s="37"/>
      <c r="D39" s="16"/>
      <c r="E39" s="16"/>
      <c r="F39" s="17"/>
      <c r="G39" s="18" t="e">
        <f t="shared" si="17"/>
        <v>#DIV/0!</v>
      </c>
      <c r="H39" s="21"/>
      <c r="I39" s="19">
        <f t="shared" si="18"/>
        <v>0</v>
      </c>
      <c r="J39" s="19">
        <f t="shared" si="19"/>
        <v>0</v>
      </c>
      <c r="L39" s="28"/>
    </row>
    <row r="40" spans="1:12" s="2" customFormat="1" x14ac:dyDescent="0.35">
      <c r="A40" s="55"/>
      <c r="B40" s="56" t="s">
        <v>14</v>
      </c>
      <c r="C40" s="55"/>
      <c r="D40" s="13">
        <f>SUM(D37:D39)</f>
        <v>15000</v>
      </c>
      <c r="E40" s="13">
        <f>SUM(E37:E39)</f>
        <v>14000</v>
      </c>
      <c r="F40" s="13">
        <f>SUM(F37:F39)</f>
        <v>1000</v>
      </c>
      <c r="G40" s="10">
        <f t="shared" si="17"/>
        <v>0.93333333333333335</v>
      </c>
      <c r="H40" s="9"/>
      <c r="I40" s="13">
        <f t="shared" ref="I40" si="20">SUM(I37:I39)</f>
        <v>81.666666666666671</v>
      </c>
      <c r="J40" s="13">
        <f t="shared" ref="J40" si="21">SUM(J37:J39)</f>
        <v>980</v>
      </c>
      <c r="L40" s="28"/>
    </row>
    <row r="41" spans="1:12" x14ac:dyDescent="0.35">
      <c r="A41" s="1"/>
      <c r="B41" s="33"/>
      <c r="C41" s="1"/>
      <c r="D41" s="33"/>
      <c r="E41" s="33"/>
      <c r="F41" s="33"/>
      <c r="G41" s="33"/>
      <c r="H41" s="33"/>
      <c r="I41" s="1"/>
      <c r="J41" s="1"/>
    </row>
    <row r="42" spans="1:12" ht="21" x14ac:dyDescent="0.5">
      <c r="A42" s="46" t="s">
        <v>15</v>
      </c>
      <c r="B42" s="33"/>
      <c r="C42" s="1"/>
      <c r="D42" s="33"/>
      <c r="E42" s="33"/>
      <c r="F42" s="33"/>
      <c r="G42" s="33"/>
      <c r="H42" s="33"/>
      <c r="I42" s="1"/>
      <c r="J42" s="1"/>
    </row>
    <row r="43" spans="1:12" s="2" customFormat="1" ht="30" customHeight="1" x14ac:dyDescent="0.35">
      <c r="A43" s="15" t="s">
        <v>2</v>
      </c>
      <c r="B43" s="15" t="s">
        <v>3</v>
      </c>
      <c r="C43" s="2" t="s">
        <v>16</v>
      </c>
      <c r="D43" s="4" t="s">
        <v>17</v>
      </c>
      <c r="E43" s="4" t="s">
        <v>18</v>
      </c>
      <c r="F43" s="4" t="s">
        <v>25</v>
      </c>
      <c r="G43" s="15" t="s">
        <v>6</v>
      </c>
      <c r="H43" s="15" t="s">
        <v>13</v>
      </c>
      <c r="I43" s="15" t="s">
        <v>22</v>
      </c>
      <c r="J43" s="15" t="s">
        <v>23</v>
      </c>
      <c r="L43" s="29" t="s">
        <v>63</v>
      </c>
    </row>
    <row r="44" spans="1:12" x14ac:dyDescent="0.35">
      <c r="A44">
        <v>1</v>
      </c>
      <c r="B44" s="3" t="s">
        <v>21</v>
      </c>
      <c r="C44" t="s">
        <v>51</v>
      </c>
      <c r="D44" s="11">
        <v>20000</v>
      </c>
      <c r="E44" s="11">
        <v>12000</v>
      </c>
      <c r="F44" s="12">
        <f>D44-E44</f>
        <v>8000</v>
      </c>
      <c r="G44" s="8">
        <f>E44/D44</f>
        <v>0.6</v>
      </c>
      <c r="H44" s="20">
        <v>0.04</v>
      </c>
      <c r="I44" s="14">
        <f>H44*E44/12</f>
        <v>40</v>
      </c>
      <c r="J44" s="14">
        <f>I44*12</f>
        <v>480</v>
      </c>
      <c r="L44" s="28"/>
    </row>
    <row r="45" spans="1:12" x14ac:dyDescent="0.35">
      <c r="A45">
        <v>2</v>
      </c>
      <c r="D45" s="11"/>
      <c r="E45" s="11"/>
      <c r="F45" s="12"/>
      <c r="G45" s="8" t="e">
        <f t="shared" ref="G45:G47" si="22">E45/D45</f>
        <v>#DIV/0!</v>
      </c>
      <c r="H45" s="20"/>
      <c r="I45" s="14">
        <f t="shared" ref="I45:I46" si="23">H45*E45/12</f>
        <v>0</v>
      </c>
      <c r="J45" s="14">
        <f t="shared" ref="J45:J46" si="24">I45*12</f>
        <v>0</v>
      </c>
      <c r="L45" s="28"/>
    </row>
    <row r="46" spans="1:12" x14ac:dyDescent="0.35">
      <c r="A46">
        <v>3</v>
      </c>
      <c r="B46" s="36"/>
      <c r="C46" s="37"/>
      <c r="D46" s="16"/>
      <c r="E46" s="16"/>
      <c r="F46" s="17"/>
      <c r="G46" s="18" t="e">
        <f t="shared" si="22"/>
        <v>#DIV/0!</v>
      </c>
      <c r="H46" s="21"/>
      <c r="I46" s="19">
        <f t="shared" si="23"/>
        <v>0</v>
      </c>
      <c r="J46" s="19">
        <f t="shared" si="24"/>
        <v>0</v>
      </c>
      <c r="L46" s="28"/>
    </row>
    <row r="47" spans="1:12" s="2" customFormat="1" x14ac:dyDescent="0.35">
      <c r="A47" s="55"/>
      <c r="B47" s="56" t="s">
        <v>14</v>
      </c>
      <c r="C47" s="55"/>
      <c r="D47" s="13">
        <f>SUM(D44:D46)</f>
        <v>20000</v>
      </c>
      <c r="E47" s="13">
        <f>SUM(E44:E46)</f>
        <v>12000</v>
      </c>
      <c r="F47" s="13">
        <f>SUM(F44:F46)</f>
        <v>8000</v>
      </c>
      <c r="G47" s="10">
        <f t="shared" si="22"/>
        <v>0.6</v>
      </c>
      <c r="H47" s="9"/>
      <c r="I47" s="13">
        <f t="shared" ref="I47:J47" si="25">SUM(I44:I46)</f>
        <v>40</v>
      </c>
      <c r="J47" s="13">
        <f t="shared" si="25"/>
        <v>480</v>
      </c>
      <c r="L47" s="28"/>
    </row>
    <row r="48" spans="1:12" x14ac:dyDescent="0.35">
      <c r="A48" s="1"/>
      <c r="B48" s="33"/>
      <c r="C48" s="1"/>
      <c r="D48" s="33"/>
      <c r="E48" s="33"/>
      <c r="F48" s="33"/>
      <c r="G48" s="33"/>
      <c r="H48" s="33"/>
      <c r="I48" s="1"/>
      <c r="J48" s="1"/>
    </row>
    <row r="49" spans="1:12" ht="21" x14ac:dyDescent="0.5">
      <c r="A49" s="46" t="s">
        <v>31</v>
      </c>
      <c r="B49" s="33"/>
      <c r="C49" s="1"/>
      <c r="D49" s="33"/>
      <c r="E49" s="33"/>
      <c r="F49" s="33"/>
      <c r="G49" s="33"/>
      <c r="H49" s="33"/>
      <c r="I49" s="1"/>
      <c r="J49" s="1"/>
    </row>
    <row r="50" spans="1:12" ht="29" x14ac:dyDescent="0.35">
      <c r="A50" s="15" t="s">
        <v>2</v>
      </c>
      <c r="B50" s="15" t="s">
        <v>3</v>
      </c>
      <c r="C50" s="2"/>
      <c r="D50" s="4" t="s">
        <v>17</v>
      </c>
      <c r="E50" s="4" t="s">
        <v>18</v>
      </c>
      <c r="F50" s="4" t="s">
        <v>25</v>
      </c>
      <c r="G50" s="15" t="s">
        <v>6</v>
      </c>
      <c r="H50" s="15" t="s">
        <v>13</v>
      </c>
      <c r="I50" s="15" t="s">
        <v>22</v>
      </c>
      <c r="J50" s="15" t="s">
        <v>23</v>
      </c>
      <c r="L50" s="28" t="s">
        <v>70</v>
      </c>
    </row>
    <row r="51" spans="1:12" x14ac:dyDescent="0.35">
      <c r="A51">
        <v>1</v>
      </c>
      <c r="B51" s="3" t="s">
        <v>32</v>
      </c>
      <c r="C51" t="s">
        <v>36</v>
      </c>
      <c r="D51" s="11">
        <v>150000</v>
      </c>
      <c r="E51" s="11">
        <v>60000</v>
      </c>
      <c r="F51" s="12">
        <f>D51-E51</f>
        <v>90000</v>
      </c>
      <c r="G51" s="8">
        <f>E51/D51</f>
        <v>0.4</v>
      </c>
      <c r="H51" s="20">
        <v>2.8000000000000001E-2</v>
      </c>
      <c r="I51" s="14">
        <f>H51*E51/12</f>
        <v>140</v>
      </c>
      <c r="J51" s="14">
        <f>I51*12</f>
        <v>1680</v>
      </c>
      <c r="L51" s="28"/>
    </row>
    <row r="52" spans="1:12" x14ac:dyDescent="0.35">
      <c r="A52">
        <v>2</v>
      </c>
      <c r="B52" s="3" t="s">
        <v>26</v>
      </c>
      <c r="D52" s="11"/>
      <c r="E52" s="11"/>
      <c r="F52" s="12">
        <f t="shared" ref="F52:F53" si="26">D52-E52</f>
        <v>0</v>
      </c>
      <c r="G52" s="8" t="e">
        <f t="shared" ref="G52:G54" si="27">E52/D52</f>
        <v>#DIV/0!</v>
      </c>
      <c r="H52" s="20"/>
      <c r="I52" s="14">
        <f t="shared" ref="I52:I53" si="28">H52*E52/12</f>
        <v>0</v>
      </c>
      <c r="J52" s="14">
        <f t="shared" ref="J52:J53" si="29">I52*12</f>
        <v>0</v>
      </c>
      <c r="L52" s="28"/>
    </row>
    <row r="53" spans="1:12" x14ac:dyDescent="0.35">
      <c r="A53">
        <v>3</v>
      </c>
      <c r="B53" s="36"/>
      <c r="C53" s="37"/>
      <c r="D53" s="16"/>
      <c r="E53" s="16"/>
      <c r="F53" s="17">
        <f t="shared" si="26"/>
        <v>0</v>
      </c>
      <c r="G53" s="18" t="e">
        <f t="shared" si="27"/>
        <v>#DIV/0!</v>
      </c>
      <c r="H53" s="21"/>
      <c r="I53" s="19">
        <f t="shared" si="28"/>
        <v>0</v>
      </c>
      <c r="J53" s="19">
        <f t="shared" si="29"/>
        <v>0</v>
      </c>
      <c r="L53" s="28"/>
    </row>
    <row r="54" spans="1:12" x14ac:dyDescent="0.35">
      <c r="A54" s="55"/>
      <c r="B54" s="56" t="s">
        <v>14</v>
      </c>
      <c r="C54" s="55"/>
      <c r="D54" s="13">
        <f>SUM(D51:D53)</f>
        <v>150000</v>
      </c>
      <c r="E54" s="13">
        <f>SUM(E51:E53)</f>
        <v>60000</v>
      </c>
      <c r="F54" s="13">
        <f>SUM(F51:F53)</f>
        <v>90000</v>
      </c>
      <c r="G54" s="10">
        <f t="shared" si="27"/>
        <v>0.4</v>
      </c>
      <c r="H54" s="9"/>
      <c r="I54" s="13">
        <f t="shared" ref="I54" si="30">SUM(I51:I53)</f>
        <v>140</v>
      </c>
      <c r="J54" s="13">
        <f t="shared" ref="J54" si="31">SUM(J51:J53)</f>
        <v>1680</v>
      </c>
      <c r="L54" s="28"/>
    </row>
    <row r="55" spans="1:12" x14ac:dyDescent="0.35">
      <c r="A55" s="1"/>
      <c r="B55" s="33"/>
      <c r="C55" s="1"/>
      <c r="D55" s="33"/>
      <c r="E55" s="33"/>
      <c r="F55" s="33"/>
      <c r="G55" s="33"/>
      <c r="H55" s="33"/>
      <c r="I55" s="1"/>
      <c r="J55" s="1"/>
    </row>
    <row r="56" spans="1:12" ht="21" x14ac:dyDescent="0.5">
      <c r="A56" s="1"/>
      <c r="B56" s="50" t="s">
        <v>65</v>
      </c>
      <c r="C56" s="51"/>
      <c r="D56" s="52"/>
      <c r="E56" s="58">
        <f>E54+E47+E40</f>
        <v>86000</v>
      </c>
      <c r="F56" s="33"/>
      <c r="G56" s="33"/>
      <c r="H56" s="33"/>
      <c r="I56" s="58">
        <f>I54+I47+I40</f>
        <v>261.66666666666669</v>
      </c>
      <c r="J56" s="58">
        <f>J54+J47+J40</f>
        <v>3140</v>
      </c>
    </row>
    <row r="57" spans="1:12" ht="21" x14ac:dyDescent="0.5">
      <c r="A57" s="1"/>
      <c r="B57" s="52"/>
      <c r="C57" s="51"/>
      <c r="D57" s="52"/>
      <c r="E57" s="52"/>
      <c r="F57" s="33"/>
      <c r="G57" s="33"/>
      <c r="H57" s="33"/>
      <c r="I57" s="60"/>
      <c r="J57" s="60"/>
    </row>
    <row r="58" spans="1:12" ht="21.5" thickBot="1" x14ac:dyDescent="0.55000000000000004">
      <c r="A58" s="1"/>
      <c r="B58" s="50" t="s">
        <v>66</v>
      </c>
      <c r="C58" s="51"/>
      <c r="D58" s="52"/>
      <c r="E58" s="59">
        <f>E56+E32</f>
        <v>98000</v>
      </c>
      <c r="F58" s="33"/>
      <c r="G58" s="33"/>
      <c r="H58" s="33"/>
      <c r="I58" s="59">
        <f>I56+I32</f>
        <v>379.16666666666669</v>
      </c>
      <c r="J58" s="59">
        <f>J56+J32</f>
        <v>4550</v>
      </c>
    </row>
    <row r="59" spans="1:12" ht="15" thickTop="1" x14ac:dyDescent="0.35">
      <c r="A59" s="1"/>
      <c r="B59" s="33"/>
      <c r="C59" s="1"/>
      <c r="D59" s="33"/>
      <c r="E59" s="33"/>
      <c r="F59" s="33"/>
      <c r="G59" s="33"/>
      <c r="H59" s="33"/>
      <c r="I59" s="1"/>
      <c r="J59" s="1"/>
    </row>
    <row r="60" spans="1:12" x14ac:dyDescent="0.35">
      <c r="A60" s="1" t="s">
        <v>24</v>
      </c>
      <c r="B60" s="33"/>
      <c r="C60" s="1"/>
      <c r="D60" s="33"/>
      <c r="E60" s="33"/>
      <c r="F60" s="33"/>
      <c r="G60" s="33"/>
      <c r="H60" s="33"/>
      <c r="I60" s="1"/>
      <c r="J60" s="1"/>
    </row>
    <row r="61" spans="1:12" ht="18.5" x14ac:dyDescent="0.45">
      <c r="A61" s="26" t="s">
        <v>0</v>
      </c>
      <c r="B61" s="33"/>
      <c r="C61" s="1"/>
      <c r="D61" s="33"/>
      <c r="E61" s="33"/>
      <c r="F61" s="33"/>
      <c r="G61" s="33"/>
      <c r="H61" s="33"/>
      <c r="I61" s="1"/>
      <c r="J61" s="1"/>
    </row>
    <row r="62" spans="1:12" ht="18" x14ac:dyDescent="0.35">
      <c r="A62" s="53" t="s">
        <v>52</v>
      </c>
      <c r="B62" s="33"/>
      <c r="C62" s="1"/>
      <c r="D62" s="33"/>
      <c r="E62" s="33"/>
      <c r="F62" s="33"/>
      <c r="G62" s="33"/>
      <c r="H62" s="33"/>
      <c r="I62" s="1"/>
      <c r="J62" s="1"/>
    </row>
    <row r="63" spans="1:12" x14ac:dyDescent="0.35">
      <c r="A63" s="1"/>
      <c r="B63" s="33"/>
      <c r="C63" s="1"/>
      <c r="D63" s="33"/>
      <c r="E63" s="33"/>
      <c r="F63" s="33"/>
      <c r="G63" s="33"/>
      <c r="H63" s="33"/>
      <c r="I63" s="1"/>
      <c r="J63" s="1"/>
    </row>
    <row r="64" spans="1:12" x14ac:dyDescent="0.35">
      <c r="A64" s="1"/>
      <c r="B64" s="33"/>
      <c r="C64" s="1"/>
      <c r="D64" s="33"/>
      <c r="E64" s="33"/>
      <c r="F64" s="33"/>
      <c r="G64" s="33"/>
      <c r="H64" s="33"/>
      <c r="I64" s="1"/>
      <c r="J64" s="1"/>
    </row>
    <row r="65" spans="1:10" x14ac:dyDescent="0.35">
      <c r="A65" s="1"/>
      <c r="B65" s="33"/>
      <c r="C65" s="1"/>
      <c r="D65" s="33"/>
      <c r="E65" s="33"/>
      <c r="F65" s="33"/>
      <c r="G65" s="33"/>
      <c r="H65" s="33"/>
      <c r="I65" s="1"/>
      <c r="J65" s="1"/>
    </row>
    <row r="66" spans="1:10" x14ac:dyDescent="0.35">
      <c r="A66" s="1"/>
      <c r="B66" s="33"/>
      <c r="C66" s="1"/>
      <c r="D66" s="33"/>
      <c r="E66" s="33"/>
      <c r="F66" s="33"/>
      <c r="G66" s="33"/>
      <c r="H66" s="33"/>
      <c r="I66" s="1"/>
      <c r="J66" s="1"/>
    </row>
    <row r="67" spans="1:10" x14ac:dyDescent="0.35">
      <c r="A67" s="1"/>
      <c r="B67" s="33"/>
      <c r="C67" s="1"/>
      <c r="D67" s="33"/>
      <c r="E67" s="33"/>
      <c r="F67" s="33"/>
      <c r="G67" s="33"/>
      <c r="H67" s="33"/>
      <c r="I67" s="1"/>
      <c r="J67" s="1"/>
    </row>
    <row r="68" spans="1:10" x14ac:dyDescent="0.35">
      <c r="A68" s="1"/>
      <c r="B68" s="33"/>
      <c r="C68" s="1"/>
      <c r="D68" s="33"/>
      <c r="E68" s="33"/>
      <c r="F68" s="33"/>
      <c r="G68" s="33"/>
      <c r="H68" s="33"/>
      <c r="I68" s="1"/>
      <c r="J68" s="1"/>
    </row>
  </sheetData>
  <mergeCells count="6">
    <mergeCell ref="L50:L54"/>
    <mergeCell ref="L26:L30"/>
    <mergeCell ref="L19:L23"/>
    <mergeCell ref="L36:L40"/>
    <mergeCell ref="L6:L16"/>
    <mergeCell ref="L43:L47"/>
  </mergeCells>
  <hyperlinks>
    <hyperlink ref="A61" r:id="rId1"/>
  </hyperlinks>
  <printOptions gridLines="1"/>
  <pageMargins left="0.45" right="0.45" top="0.5" bottom="0.5" header="0.3" footer="0.3"/>
  <pageSetup scale="86" fitToHeight="2" orientation="landscape" r:id="rId2"/>
  <rowBreaks count="1" manualBreakCount="1">
    <brk id="33" max="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Summary of Debt</vt:lpstr>
      <vt:lpstr>'Summary of Debt'!Print_Area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copyright www.allabout.money</dc:creator>
  <cp:lastModifiedBy>copyright www.allabout.money </cp:lastModifiedBy>
  <cp:lastPrinted>2022-06-16T21:23:20Z</cp:lastPrinted>
  <dcterms:created xsi:type="dcterms:W3CDTF">2020-11-13T16:35:41Z</dcterms:created>
  <dcterms:modified xsi:type="dcterms:W3CDTF">2022-06-16T21:23:45Z</dcterms:modified>
</cp:coreProperties>
</file>